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<sst xmlns="http://schemas.openxmlformats.org/spreadsheetml/2006/main" count="114" uniqueCount="70">
  <si>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</si>
  <si>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</si>
  <si>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</si>
  <si>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</si>
  <si>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</si>
  <si>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</si>
  <si>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</si>
  <si>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</si>
  <si>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</si>
  <si>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</si>
  <si>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</si>
  <si>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</si>
  <si>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</si>
  <si>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</si>
  <si>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</si>
  <si>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</si>
  <si>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</si>
  <si>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</si>
  <si>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</si>
  <si>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</si>
  <si>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Budapesti Műszaki Főiskola</t>
  </si>
  <si>
    <t>Bánki Donát Gépész és Biztonságtechnikai Mérnöki Kar</t>
  </si>
  <si>
    <t>levelező tagozat</t>
  </si>
  <si>
    <t>Alapismeretek és szakmai törzsanyag+speciális ismeretek tárgyak:</t>
  </si>
  <si>
    <t>óra/félév</t>
  </si>
  <si>
    <t>1. (tavasz)</t>
  </si>
  <si>
    <t>2. (ősz)</t>
  </si>
  <si>
    <t>3. (tavasz)</t>
  </si>
  <si>
    <t>4. (ősz)</t>
  </si>
  <si>
    <t>féléves (14 hét) óraszámokkal (ea. tgy. l). ; követelményekkel (k.); kreditekkel (kr.)</t>
  </si>
  <si>
    <t>Muzeológiai ismeretek, mérnöki etika</t>
  </si>
  <si>
    <t>Matematikai módszerek</t>
  </si>
  <si>
    <t>Jármű motorok</t>
  </si>
  <si>
    <t>Gépjárművek üzemanyagellátó rendszerei</t>
  </si>
  <si>
    <t>Gépjármű villamosság</t>
  </si>
  <si>
    <t>Erőátvitel, futóművek</t>
  </si>
  <si>
    <t>Felépítmények</t>
  </si>
  <si>
    <t>Lemez alakítás</t>
  </si>
  <si>
    <t>Hegesztés, hőkezelés</t>
  </si>
  <si>
    <t>Felületvédelem és kikészítés</t>
  </si>
  <si>
    <t>Hibafelvételezés és dokumentálás</t>
  </si>
  <si>
    <t>Műanyag alkatrészek kis darabszámú gyártása</t>
  </si>
  <si>
    <t>Szakdolgozat</t>
  </si>
  <si>
    <t>Különleges technológiák</t>
  </si>
  <si>
    <t>Munkavédelem, baleset elhárítás</t>
  </si>
  <si>
    <t>Veterán-gépjármű restaurátor szakmérnök szak</t>
  </si>
  <si>
    <t>Évközi jegy (é)</t>
  </si>
  <si>
    <t>é</t>
  </si>
  <si>
    <t>Gépjármű történet *</t>
  </si>
  <si>
    <t>Jármű motorok **</t>
  </si>
  <si>
    <t>Korszerű technológiák ***</t>
  </si>
  <si>
    <t>*</t>
  </si>
  <si>
    <t>A tétel Gépjármű történet, B tétel Magyar járműgyártás története</t>
  </si>
  <si>
    <t>**</t>
  </si>
  <si>
    <t>A tétel Jármű motorok,  B tétel erőátvitel, futóművek, Felépítmények</t>
  </si>
  <si>
    <t>***</t>
  </si>
  <si>
    <t>A tétel Korszerű technológiák, B tétel Korhű- és különleges technológiák</t>
  </si>
  <si>
    <t>Általános gépjármű ismeretek</t>
  </si>
  <si>
    <t>Gépjármű történet, magyar járműgyártás története</t>
  </si>
  <si>
    <t>Integrált gyakorlat I. - II.</t>
  </si>
  <si>
    <t>Korhű és korszerű gyártási környezet</t>
  </si>
  <si>
    <t>Korhű és korszerű technológiák</t>
  </si>
  <si>
    <t>Mérnöki készségek fejlesztése</t>
  </si>
  <si>
    <t>Anyagtudomány I. - II. - III.</t>
  </si>
  <si>
    <t>Méréstechnika I. - II.</t>
  </si>
  <si>
    <t>Dokumentálás, jogi ismeretek</t>
  </si>
  <si>
    <t>Minőség biztosítás I. - II. - III.</t>
  </si>
  <si>
    <t>10,11,12</t>
  </si>
  <si>
    <t>19,20.</t>
  </si>
  <si>
    <t>24,25,26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</si>
</sst>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3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9" fontId="0" fillId="0" borderId="0" xfId="21" applyFont="1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3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42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26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3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29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42" xfId="0" applyFont="1" applyBorder="1" applyAlignment="1">
      <alignment vertical="top" wrapText="1" shrinkToFit="1" readingOrder="1"/>
    </xf>
    <xf numFmtId="0" fontId="5" fillId="0" borderId="48" xfId="0" applyFont="1" applyBorder="1" applyAlignment="1">
      <alignment wrapText="1"/>
    </xf>
    <xf numFmtId="0" fontId="5" fillId="0" borderId="26" xfId="0" applyFont="1" applyBorder="1" applyAlignment="1">
      <alignment vertical="top" wrapText="1"/>
    </xf>
    <xf numFmtId="0" fontId="4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5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2" borderId="43" xfId="0" applyFont="1" applyFill="1" applyBorder="1" applyAlignment="1">
      <alignment/>
    </xf>
    <xf numFmtId="0" fontId="5" fillId="2" borderId="43" xfId="0" applyFont="1" applyFill="1" applyBorder="1" applyAlignment="1">
      <alignment wrapText="1"/>
    </xf>
    <xf numFmtId="0" fontId="5" fillId="2" borderId="43" xfId="0" applyFont="1" applyFill="1" applyBorder="1" applyAlignment="1">
      <alignment vertical="top" wrapText="1"/>
    </xf>
    <xf numFmtId="0" fontId="4" fillId="2" borderId="43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55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4" fillId="2" borderId="56" xfId="0" applyFont="1" applyFill="1" applyBorder="1" applyAlignment="1">
      <alignment horizontal="right"/>
    </xf>
    <xf numFmtId="0" fontId="4" fillId="2" borderId="57" xfId="0" applyFont="1" applyFill="1" applyBorder="1" applyAlignment="1">
      <alignment horizontal="right"/>
    </xf>
    <xf numFmtId="0" fontId="4" fillId="2" borderId="40" xfId="0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0" fillId="2" borderId="43" xfId="0" applyFont="1" applyFill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11" fillId="2" borderId="43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60" xfId="0" applyNumberFormat="1" applyFont="1" applyBorder="1" applyAlignment="1">
      <alignment horizontal="right" wrapText="1"/>
    </xf>
    <xf numFmtId="0" fontId="5" fillId="0" borderId="2" xfId="0" applyNumberFormat="1" applyFont="1" applyBorder="1" applyAlignment="1">
      <alignment/>
    </xf>
    <xf numFmtId="0" fontId="5" fillId="0" borderId="26" xfId="0" applyNumberFormat="1" applyFont="1" applyBorder="1" applyAlignment="1">
      <alignment horizontal="right"/>
    </xf>
    <xf numFmtId="0" fontId="12" fillId="0" borderId="2" xfId="0" applyNumberFormat="1" applyFont="1" applyBorder="1" applyAlignment="1">
      <alignment horizontal="right" wrapText="1"/>
    </xf>
    <xf numFmtId="0" fontId="5" fillId="0" borderId="26" xfId="0" applyNumberFormat="1" applyFont="1" applyBorder="1" applyAlignment="1">
      <alignment/>
    </xf>
    <xf numFmtId="0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3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6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62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5" fillId="0" borderId="6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62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43" xfId="0" applyFont="1" applyFill="1" applyBorder="1" applyAlignment="1">
      <alignment wrapText="1"/>
    </xf>
    <xf numFmtId="0" fontId="0" fillId="2" borderId="43" xfId="0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51"/>
  <sheetViews>
    <sheetView tabSelected="1" zoomScale="75" zoomScaleNormal="75" workbookViewId="0" topLeftCell="A1">
      <selection activeCell="Y38" sqref="Y38"/>
    </sheetView>
  </sheetViews>
  <sheetFormatPr defaultColWidth="9.140625" defaultRowHeight="12.75" customHeight="1"/>
  <cols>
    <col min="1" max="1" width="8.421875" style="2" customWidth="1"/>
    <col min="2" max="2" width="16.421875" style="2" customWidth="1"/>
    <col min="3" max="3" width="30.421875" style="2" bestFit="1" customWidth="1"/>
    <col min="4" max="4" width="4.421875" style="2" customWidth="1"/>
    <col min="5" max="5" width="5.00390625" style="2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32" ht="12.75" customHeight="1">
      <c r="A1" s="1" t="s">
        <v>20</v>
      </c>
      <c r="B1" s="1"/>
      <c r="C1" s="1"/>
      <c r="D1" s="175" t="s">
        <v>0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"/>
      <c r="AD1" s="1"/>
      <c r="AE1" s="1"/>
      <c r="AF1" s="1"/>
    </row>
    <row r="2" spans="1:35" s="12" customFormat="1" ht="12.75" customHeight="1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  <c r="AD2" s="95"/>
      <c r="AE2" s="95"/>
      <c r="AF2" s="95"/>
      <c r="AI2" s="47"/>
    </row>
    <row r="3" spans="1:33" s="12" customFormat="1" ht="19.5" customHeight="1" thickBot="1">
      <c r="A3" s="167" t="s">
        <v>45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74" t="s">
        <v>22</v>
      </c>
      <c r="AA3" s="174"/>
      <c r="AB3" s="174"/>
      <c r="AC3" s="96"/>
      <c r="AG3" s="108"/>
    </row>
    <row r="4" spans="1:241" s="48" customFormat="1" ht="15.75" customHeight="1" thickBot="1">
      <c r="A4" s="180" t="s">
        <v>29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27"/>
      <c r="AA4" s="27"/>
      <c r="AB4" s="83"/>
      <c r="AC4" s="97"/>
      <c r="AD4" s="97"/>
      <c r="AE4" s="97"/>
      <c r="AF4" s="97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</row>
    <row r="5" spans="1:28" s="38" customFormat="1" ht="12.75" customHeight="1" thickBot="1">
      <c r="A5" s="197" t="s">
        <v>1</v>
      </c>
      <c r="B5" s="187" t="s">
        <v>2</v>
      </c>
      <c r="C5" s="187" t="s">
        <v>3</v>
      </c>
      <c r="D5" s="193" t="s">
        <v>24</v>
      </c>
      <c r="E5" s="195" t="s">
        <v>16</v>
      </c>
      <c r="F5" s="169" t="s">
        <v>4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7" t="s">
        <v>5</v>
      </c>
      <c r="AA5" s="188"/>
      <c r="AB5" s="189"/>
    </row>
    <row r="6" spans="1:28" s="38" customFormat="1" ht="12.75" customHeight="1" thickBot="1">
      <c r="A6" s="198"/>
      <c r="B6" s="190"/>
      <c r="C6" s="190"/>
      <c r="D6" s="194"/>
      <c r="E6" s="196"/>
      <c r="F6" s="169" t="s">
        <v>25</v>
      </c>
      <c r="G6" s="170"/>
      <c r="H6" s="170"/>
      <c r="I6" s="170"/>
      <c r="J6" s="171"/>
      <c r="K6" s="169" t="s">
        <v>26</v>
      </c>
      <c r="L6" s="170"/>
      <c r="M6" s="170"/>
      <c r="N6" s="170"/>
      <c r="O6" s="171"/>
      <c r="P6" s="169" t="s">
        <v>27</v>
      </c>
      <c r="Q6" s="170"/>
      <c r="R6" s="170"/>
      <c r="S6" s="170"/>
      <c r="T6" s="171"/>
      <c r="U6" s="169" t="s">
        <v>28</v>
      </c>
      <c r="V6" s="170"/>
      <c r="W6" s="170"/>
      <c r="X6" s="170"/>
      <c r="Y6" s="171"/>
      <c r="Z6" s="190"/>
      <c r="AA6" s="191"/>
      <c r="AB6" s="192"/>
    </row>
    <row r="7" spans="1:40" s="38" customFormat="1" ht="12.75" customHeight="1" thickBot="1">
      <c r="A7" s="39"/>
      <c r="B7" s="40"/>
      <c r="C7" s="41"/>
      <c r="D7" s="42"/>
      <c r="E7" s="43"/>
      <c r="F7" s="41" t="s">
        <v>9</v>
      </c>
      <c r="G7" s="41" t="s">
        <v>10</v>
      </c>
      <c r="H7" s="41" t="s">
        <v>11</v>
      </c>
      <c r="I7" s="41" t="s">
        <v>12</v>
      </c>
      <c r="J7" s="44" t="s">
        <v>13</v>
      </c>
      <c r="K7" s="42" t="s">
        <v>9</v>
      </c>
      <c r="L7" s="41" t="s">
        <v>10</v>
      </c>
      <c r="M7" s="41" t="s">
        <v>11</v>
      </c>
      <c r="N7" s="41" t="s">
        <v>12</v>
      </c>
      <c r="O7" s="45" t="s">
        <v>13</v>
      </c>
      <c r="P7" s="41" t="s">
        <v>9</v>
      </c>
      <c r="Q7" s="41" t="s">
        <v>10</v>
      </c>
      <c r="R7" s="41" t="s">
        <v>11</v>
      </c>
      <c r="S7" s="41" t="s">
        <v>12</v>
      </c>
      <c r="T7" s="44" t="s">
        <v>13</v>
      </c>
      <c r="U7" s="42" t="s">
        <v>9</v>
      </c>
      <c r="V7" s="41" t="s">
        <v>10</v>
      </c>
      <c r="W7" s="41" t="s">
        <v>11</v>
      </c>
      <c r="X7" s="41" t="s">
        <v>12</v>
      </c>
      <c r="Y7" s="45" t="s">
        <v>13</v>
      </c>
      <c r="Z7" s="190"/>
      <c r="AA7" s="191"/>
      <c r="AB7" s="192"/>
      <c r="AC7" s="98"/>
      <c r="AD7" s="98"/>
      <c r="AE7" s="98"/>
      <c r="AF7" s="93"/>
      <c r="AG7" s="46"/>
      <c r="AH7" s="46"/>
      <c r="AI7" s="46"/>
      <c r="AJ7" s="46"/>
      <c r="AK7" s="46"/>
      <c r="AL7" s="46"/>
      <c r="AM7" s="46"/>
      <c r="AN7" s="46"/>
    </row>
    <row r="8" spans="1:32" s="7" customFormat="1" ht="12.75" customHeight="1" thickBot="1">
      <c r="A8" s="182" t="s">
        <v>57</v>
      </c>
      <c r="B8" s="183"/>
      <c r="C8" s="183"/>
      <c r="D8" s="136">
        <f>F8+K8+M8+P8+R8+U8</f>
        <v>144</v>
      </c>
      <c r="E8" s="136">
        <f>J8+O8+T8+Y8</f>
        <v>40</v>
      </c>
      <c r="F8" s="137">
        <f>F16</f>
        <v>52</v>
      </c>
      <c r="G8" s="137">
        <f>SUM(G9:G34)</f>
        <v>0</v>
      </c>
      <c r="H8" s="137">
        <f>SUM(H9:H34)</f>
        <v>0</v>
      </c>
      <c r="I8" s="137">
        <f>SUM(I9:I34)</f>
        <v>0</v>
      </c>
      <c r="J8" s="137">
        <f>J16</f>
        <v>14</v>
      </c>
      <c r="K8" s="137">
        <f>K16</f>
        <v>28</v>
      </c>
      <c r="L8" s="137">
        <f>SUM(L9:L34)</f>
        <v>0</v>
      </c>
      <c r="M8" s="137">
        <f>M16</f>
        <v>16</v>
      </c>
      <c r="N8" s="137">
        <f>SUM(N9:N34)</f>
        <v>0</v>
      </c>
      <c r="O8" s="137">
        <f>O16</f>
        <v>13</v>
      </c>
      <c r="P8" s="137">
        <f>P16</f>
        <v>20</v>
      </c>
      <c r="Q8" s="137">
        <f>SUM(Q9:Q34)</f>
        <v>0</v>
      </c>
      <c r="R8" s="137">
        <f>R16</f>
        <v>16</v>
      </c>
      <c r="S8" s="137">
        <f>SUM(S9:S34)</f>
        <v>0</v>
      </c>
      <c r="T8" s="137">
        <f>T16</f>
        <v>9</v>
      </c>
      <c r="U8" s="137">
        <f>U16</f>
        <v>12</v>
      </c>
      <c r="V8" s="137">
        <f>SUM(V9:V34)</f>
        <v>0</v>
      </c>
      <c r="W8" s="137">
        <f>SUM(W9:W34)</f>
        <v>0</v>
      </c>
      <c r="X8" s="137">
        <f>SUM(X9:X34)</f>
        <v>0</v>
      </c>
      <c r="Y8" s="138">
        <f>Y16</f>
        <v>4</v>
      </c>
      <c r="Z8" s="139"/>
      <c r="AA8" s="140"/>
      <c r="AB8" s="141"/>
      <c r="AC8" s="94"/>
      <c r="AD8" s="94"/>
      <c r="AE8" s="94"/>
      <c r="AF8" s="93"/>
    </row>
    <row r="9" spans="1:28" s="9" customFormat="1" ht="27" customHeight="1" thickBot="1" thickTop="1">
      <c r="A9" s="160">
        <v>1.2</v>
      </c>
      <c r="B9" s="86"/>
      <c r="C9" s="111" t="s">
        <v>58</v>
      </c>
      <c r="D9" s="88">
        <f>F9+K9</f>
        <v>36</v>
      </c>
      <c r="E9" s="88">
        <v>9</v>
      </c>
      <c r="F9" s="50">
        <v>20</v>
      </c>
      <c r="G9" s="51">
        <v>0</v>
      </c>
      <c r="H9" s="51">
        <v>0</v>
      </c>
      <c r="I9" s="51" t="s">
        <v>47</v>
      </c>
      <c r="J9" s="52">
        <v>5</v>
      </c>
      <c r="K9" s="53">
        <v>16</v>
      </c>
      <c r="L9" s="51">
        <v>0</v>
      </c>
      <c r="M9" s="51">
        <v>0</v>
      </c>
      <c r="N9" s="51" t="s">
        <v>47</v>
      </c>
      <c r="O9" s="54">
        <v>4</v>
      </c>
      <c r="P9" s="50"/>
      <c r="Q9" s="51"/>
      <c r="R9" s="51"/>
      <c r="S9" s="51"/>
      <c r="T9" s="52"/>
      <c r="U9" s="53"/>
      <c r="V9" s="51"/>
      <c r="W9" s="51"/>
      <c r="X9" s="51"/>
      <c r="Y9" s="54"/>
      <c r="Z9" s="90"/>
      <c r="AA9" s="91">
        <v>1</v>
      </c>
      <c r="AB9" s="92"/>
    </row>
    <row r="10" spans="1:28" s="4" customFormat="1" ht="12.75" customHeight="1" thickBot="1">
      <c r="A10" s="161">
        <v>3</v>
      </c>
      <c r="B10" s="84"/>
      <c r="C10" s="87" t="s">
        <v>32</v>
      </c>
      <c r="D10" s="89">
        <f>SUM(F10:Y10)-E10</f>
        <v>20</v>
      </c>
      <c r="E10" s="89">
        <f>J10+O10+T10+Y10</f>
        <v>5</v>
      </c>
      <c r="F10" s="67">
        <v>20</v>
      </c>
      <c r="G10" s="14">
        <v>0</v>
      </c>
      <c r="H10" s="14">
        <v>0</v>
      </c>
      <c r="I10" s="14" t="s">
        <v>17</v>
      </c>
      <c r="J10" s="16">
        <v>5</v>
      </c>
      <c r="K10" s="13"/>
      <c r="L10" s="14"/>
      <c r="M10" s="14"/>
      <c r="N10" s="14"/>
      <c r="O10" s="15"/>
      <c r="P10" s="68"/>
      <c r="Q10" s="69"/>
      <c r="R10" s="69"/>
      <c r="S10" s="69"/>
      <c r="T10" s="70"/>
      <c r="U10" s="71"/>
      <c r="V10" s="69"/>
      <c r="W10" s="69"/>
      <c r="X10" s="69"/>
      <c r="Y10" s="72"/>
      <c r="Z10" s="24"/>
      <c r="AA10" s="73"/>
      <c r="AB10" s="25"/>
    </row>
    <row r="11" spans="1:28" s="4" customFormat="1" ht="25.5" customHeight="1" thickBot="1">
      <c r="A11" s="161">
        <v>4</v>
      </c>
      <c r="B11" s="84"/>
      <c r="C11" s="87" t="s">
        <v>33</v>
      </c>
      <c r="D11" s="89">
        <f>SUM(F11:Y11)-E11</f>
        <v>12</v>
      </c>
      <c r="E11" s="89">
        <f>J11+O11+T11+Y11</f>
        <v>4</v>
      </c>
      <c r="F11" s="67">
        <v>12</v>
      </c>
      <c r="G11" s="14">
        <v>0</v>
      </c>
      <c r="H11" s="14">
        <v>0</v>
      </c>
      <c r="I11" s="14" t="s">
        <v>17</v>
      </c>
      <c r="J11" s="16">
        <v>4</v>
      </c>
      <c r="K11" s="13"/>
      <c r="L11" s="14"/>
      <c r="M11" s="14"/>
      <c r="N11" s="14"/>
      <c r="O11" s="15"/>
      <c r="P11" s="74"/>
      <c r="Q11" s="75"/>
      <c r="R11" s="75"/>
      <c r="S11" s="75"/>
      <c r="T11" s="76"/>
      <c r="U11" s="77"/>
      <c r="V11" s="75"/>
      <c r="W11" s="75"/>
      <c r="X11" s="75"/>
      <c r="Y11" s="78"/>
      <c r="Z11" s="24"/>
      <c r="AA11" s="73"/>
      <c r="AB11" s="25"/>
    </row>
    <row r="12" spans="1:28" s="4" customFormat="1" ht="12.75" customHeight="1" thickBot="1">
      <c r="A12" s="161">
        <v>5</v>
      </c>
      <c r="B12" s="84"/>
      <c r="C12" s="87" t="s">
        <v>34</v>
      </c>
      <c r="D12" s="89">
        <f>SUM(F12:Y12)-E12</f>
        <v>20</v>
      </c>
      <c r="E12" s="89">
        <f>J12+O12+T12+Y12</f>
        <v>4</v>
      </c>
      <c r="F12" s="36"/>
      <c r="G12" s="18"/>
      <c r="H12" s="18"/>
      <c r="I12" s="18"/>
      <c r="J12" s="20"/>
      <c r="K12" s="17"/>
      <c r="L12" s="18"/>
      <c r="M12" s="18"/>
      <c r="N12" s="18"/>
      <c r="O12" s="19"/>
      <c r="P12" s="74">
        <v>20</v>
      </c>
      <c r="Q12" s="75">
        <v>0</v>
      </c>
      <c r="R12" s="75">
        <v>0</v>
      </c>
      <c r="S12" s="75" t="s">
        <v>47</v>
      </c>
      <c r="T12" s="76">
        <v>4</v>
      </c>
      <c r="U12" s="77"/>
      <c r="V12" s="75"/>
      <c r="W12" s="75"/>
      <c r="X12" s="75"/>
      <c r="Y12" s="78"/>
      <c r="Z12" s="23"/>
      <c r="AA12" s="21"/>
      <c r="AB12" s="37"/>
    </row>
    <row r="13" spans="1:28" s="4" customFormat="1" ht="12.75" customHeight="1" thickBot="1">
      <c r="A13" s="161">
        <v>6</v>
      </c>
      <c r="B13" s="84"/>
      <c r="C13" s="87" t="s">
        <v>35</v>
      </c>
      <c r="D13" s="89">
        <f>SUM(F13:Y13)-E13</f>
        <v>12</v>
      </c>
      <c r="E13" s="89">
        <f>J13+O13+T13+Y13</f>
        <v>4</v>
      </c>
      <c r="F13" s="36"/>
      <c r="G13" s="18"/>
      <c r="H13" s="18"/>
      <c r="I13" s="18"/>
      <c r="J13" s="20"/>
      <c r="K13" s="17"/>
      <c r="L13" s="18"/>
      <c r="M13" s="18"/>
      <c r="N13" s="18"/>
      <c r="O13" s="19"/>
      <c r="P13" s="74"/>
      <c r="Q13" s="75"/>
      <c r="R13" s="75"/>
      <c r="S13" s="75"/>
      <c r="T13" s="76"/>
      <c r="U13" s="77">
        <v>12</v>
      </c>
      <c r="V13" s="75">
        <v>0</v>
      </c>
      <c r="W13" s="75">
        <v>0</v>
      </c>
      <c r="X13" s="75" t="s">
        <v>47</v>
      </c>
      <c r="Y13" s="78">
        <v>4</v>
      </c>
      <c r="Z13" s="23"/>
      <c r="AA13" s="21"/>
      <c r="AB13" s="37"/>
    </row>
    <row r="14" spans="1:28" s="4" customFormat="1" ht="12.75" customHeight="1" thickBot="1">
      <c r="A14" s="161">
        <v>7</v>
      </c>
      <c r="B14" s="84"/>
      <c r="C14" s="87" t="s">
        <v>36</v>
      </c>
      <c r="D14" s="89">
        <f>SUM(F14:Y14)-E14</f>
        <v>12</v>
      </c>
      <c r="E14" s="89">
        <f>J14+O14+T14+Y14</f>
        <v>4</v>
      </c>
      <c r="F14" s="36"/>
      <c r="G14" s="18"/>
      <c r="H14" s="18"/>
      <c r="I14" s="18"/>
      <c r="J14" s="20"/>
      <c r="K14" s="17">
        <v>12</v>
      </c>
      <c r="L14" s="18">
        <v>0</v>
      </c>
      <c r="M14" s="18">
        <v>0</v>
      </c>
      <c r="N14" s="18" t="s">
        <v>47</v>
      </c>
      <c r="O14" s="19">
        <v>4</v>
      </c>
      <c r="P14" s="74"/>
      <c r="Q14" s="75"/>
      <c r="R14" s="75"/>
      <c r="S14" s="75"/>
      <c r="T14" s="76"/>
      <c r="U14" s="77"/>
      <c r="V14" s="75"/>
      <c r="W14" s="75"/>
      <c r="X14" s="75"/>
      <c r="Y14" s="78"/>
      <c r="Z14" s="23"/>
      <c r="AA14" s="21"/>
      <c r="AB14" s="37"/>
    </row>
    <row r="15" spans="1:28" s="4" customFormat="1" ht="12.75" customHeight="1" thickBot="1">
      <c r="A15" s="162">
        <v>8.9</v>
      </c>
      <c r="B15" s="112"/>
      <c r="C15" s="113" t="s">
        <v>59</v>
      </c>
      <c r="D15" s="114">
        <v>32</v>
      </c>
      <c r="E15" s="114">
        <v>10</v>
      </c>
      <c r="F15" s="115"/>
      <c r="G15" s="116"/>
      <c r="H15" s="116"/>
      <c r="I15" s="116"/>
      <c r="J15" s="117"/>
      <c r="K15" s="118">
        <v>0</v>
      </c>
      <c r="L15" s="116">
        <v>0</v>
      </c>
      <c r="M15" s="116">
        <v>16</v>
      </c>
      <c r="N15" s="116" t="s">
        <v>47</v>
      </c>
      <c r="O15" s="119">
        <v>5</v>
      </c>
      <c r="P15" s="120">
        <v>0</v>
      </c>
      <c r="Q15" s="121">
        <v>0</v>
      </c>
      <c r="R15" s="121">
        <v>16</v>
      </c>
      <c r="S15" s="121" t="s">
        <v>47</v>
      </c>
      <c r="T15" s="122">
        <v>5</v>
      </c>
      <c r="U15" s="123"/>
      <c r="V15" s="121"/>
      <c r="W15" s="121"/>
      <c r="X15" s="121"/>
      <c r="Y15" s="124"/>
      <c r="Z15" s="104"/>
      <c r="AA15" s="105">
        <v>8</v>
      </c>
      <c r="AB15" s="106"/>
    </row>
    <row r="16" spans="1:28" s="4" customFormat="1" ht="12.75" customHeight="1" thickBot="1">
      <c r="A16" s="103"/>
      <c r="B16" s="112"/>
      <c r="C16" s="113"/>
      <c r="D16" s="114">
        <f>SUM(D9:D15)</f>
        <v>144</v>
      </c>
      <c r="E16" s="114">
        <f>SUM(E9:E15)</f>
        <v>40</v>
      </c>
      <c r="F16" s="6">
        <f>SUM(F9:F15)</f>
        <v>52</v>
      </c>
      <c r="G16" s="6"/>
      <c r="H16" s="6"/>
      <c r="I16" s="6"/>
      <c r="J16" s="6">
        <f>SUM(J9:J15)</f>
        <v>14</v>
      </c>
      <c r="K16" s="153">
        <f>SUM(K9:K15)</f>
        <v>28</v>
      </c>
      <c r="L16" s="6"/>
      <c r="M16" s="6">
        <f>SUM(M9:M15)</f>
        <v>16</v>
      </c>
      <c r="N16" s="6"/>
      <c r="O16" s="150">
        <f>SUM(O9:O15)</f>
        <v>13</v>
      </c>
      <c r="P16" s="110">
        <f>SUM(P9:P15)</f>
        <v>20</v>
      </c>
      <c r="Q16" s="110"/>
      <c r="R16" s="110">
        <f>SUM(R9:R15)</f>
        <v>16</v>
      </c>
      <c r="S16" s="110"/>
      <c r="T16" s="110">
        <f>SUM(T9:T15)</f>
        <v>9</v>
      </c>
      <c r="U16" s="154">
        <f>SUM(U9:U15)</f>
        <v>12</v>
      </c>
      <c r="V16" s="110"/>
      <c r="W16" s="110"/>
      <c r="X16" s="110"/>
      <c r="Y16" s="155">
        <f>SUM(Y9:Y15)</f>
        <v>4</v>
      </c>
      <c r="Z16" s="6"/>
      <c r="AA16" s="6"/>
      <c r="AB16" s="150"/>
    </row>
    <row r="17" spans="1:28" s="4" customFormat="1" ht="12.75" customHeight="1" thickBot="1">
      <c r="A17" s="131" t="s">
        <v>60</v>
      </c>
      <c r="B17" s="132"/>
      <c r="C17" s="133"/>
      <c r="D17" s="134">
        <f>F17+K17+P17+U17</f>
        <v>130</v>
      </c>
      <c r="E17" s="134">
        <v>34</v>
      </c>
      <c r="F17" s="151">
        <f>F25</f>
        <v>28</v>
      </c>
      <c r="G17" s="151">
        <v>0</v>
      </c>
      <c r="H17" s="151">
        <v>0</v>
      </c>
      <c r="I17" s="151"/>
      <c r="J17" s="151">
        <f>J25</f>
        <v>7</v>
      </c>
      <c r="K17" s="151">
        <f>K25</f>
        <v>28</v>
      </c>
      <c r="L17" s="151">
        <v>0</v>
      </c>
      <c r="M17" s="151">
        <v>0</v>
      </c>
      <c r="N17" s="151">
        <v>0</v>
      </c>
      <c r="O17" s="151">
        <f>O25</f>
        <v>7</v>
      </c>
      <c r="P17" s="151">
        <f>P25</f>
        <v>34</v>
      </c>
      <c r="Q17" s="151">
        <v>0</v>
      </c>
      <c r="R17" s="151">
        <v>0</v>
      </c>
      <c r="S17" s="151">
        <v>0</v>
      </c>
      <c r="T17" s="151">
        <f>T25</f>
        <v>12</v>
      </c>
      <c r="U17" s="151">
        <f>U25</f>
        <v>40</v>
      </c>
      <c r="V17" s="151">
        <v>0</v>
      </c>
      <c r="W17" s="151">
        <v>0</v>
      </c>
      <c r="X17" s="151">
        <v>0</v>
      </c>
      <c r="Y17" s="151">
        <f>Y25</f>
        <v>8</v>
      </c>
      <c r="Z17" s="135"/>
      <c r="AA17" s="135"/>
      <c r="AB17" s="135"/>
    </row>
    <row r="18" spans="1:28" s="9" customFormat="1" ht="12.75" customHeight="1" thickBot="1">
      <c r="A18" s="163" t="s">
        <v>67</v>
      </c>
      <c r="B18" s="87"/>
      <c r="C18" s="87" t="s">
        <v>63</v>
      </c>
      <c r="D18" s="109">
        <v>42</v>
      </c>
      <c r="E18" s="109">
        <v>12</v>
      </c>
      <c r="F18" s="50">
        <v>16</v>
      </c>
      <c r="G18" s="51">
        <v>0</v>
      </c>
      <c r="H18" s="51">
        <v>0</v>
      </c>
      <c r="I18" s="51" t="s">
        <v>17</v>
      </c>
      <c r="J18" s="52">
        <v>4</v>
      </c>
      <c r="K18" s="125">
        <v>16</v>
      </c>
      <c r="L18" s="126">
        <v>0</v>
      </c>
      <c r="M18" s="126">
        <v>0</v>
      </c>
      <c r="N18" s="126" t="s">
        <v>17</v>
      </c>
      <c r="O18" s="127">
        <v>4</v>
      </c>
      <c r="P18" s="50">
        <v>10</v>
      </c>
      <c r="Q18" s="51">
        <v>0</v>
      </c>
      <c r="R18" s="51">
        <v>0</v>
      </c>
      <c r="S18" s="51" t="s">
        <v>17</v>
      </c>
      <c r="T18" s="52">
        <v>4</v>
      </c>
      <c r="U18" s="53"/>
      <c r="V18" s="128"/>
      <c r="W18" s="51"/>
      <c r="X18" s="51"/>
      <c r="Y18" s="54"/>
      <c r="AA18" s="129">
        <v>10</v>
      </c>
      <c r="AB18" s="129">
        <v>11</v>
      </c>
    </row>
    <row r="19" spans="1:28" s="4" customFormat="1" ht="13.5" thickBot="1">
      <c r="A19" s="161">
        <v>13</v>
      </c>
      <c r="B19" s="84"/>
      <c r="C19" s="87" t="s">
        <v>37</v>
      </c>
      <c r="D19" s="89">
        <f>SUM(F19:Y19)-E19</f>
        <v>12</v>
      </c>
      <c r="E19" s="89">
        <f>J19+O19+T19+Y19</f>
        <v>3</v>
      </c>
      <c r="F19" s="36">
        <v>12</v>
      </c>
      <c r="G19" s="18">
        <v>0</v>
      </c>
      <c r="H19" s="18">
        <v>0</v>
      </c>
      <c r="I19" s="18" t="s">
        <v>17</v>
      </c>
      <c r="J19" s="20">
        <v>3</v>
      </c>
      <c r="K19" s="17"/>
      <c r="L19" s="18"/>
      <c r="M19" s="18"/>
      <c r="N19" s="18"/>
      <c r="O19" s="19"/>
      <c r="P19" s="74"/>
      <c r="Q19" s="75"/>
      <c r="R19" s="75"/>
      <c r="S19" s="75"/>
      <c r="T19" s="76"/>
      <c r="U19" s="77"/>
      <c r="V19" s="75"/>
      <c r="W19" s="75"/>
      <c r="X19" s="75"/>
      <c r="Y19" s="78"/>
      <c r="Z19" s="23"/>
      <c r="AA19" s="21"/>
      <c r="AB19" s="37"/>
    </row>
    <row r="20" spans="1:28" s="4" customFormat="1" ht="13.5" thickBot="1">
      <c r="A20" s="161">
        <v>14</v>
      </c>
      <c r="B20" s="84"/>
      <c r="C20" s="87" t="s">
        <v>38</v>
      </c>
      <c r="D20" s="89">
        <f>SUM(F20:Y20)-E20</f>
        <v>12</v>
      </c>
      <c r="E20" s="89">
        <f>J20+O20+T20+Y20</f>
        <v>3</v>
      </c>
      <c r="F20" s="36"/>
      <c r="G20" s="18"/>
      <c r="H20" s="18"/>
      <c r="I20" s="18"/>
      <c r="J20" s="20"/>
      <c r="K20" s="17">
        <v>12</v>
      </c>
      <c r="L20" s="18">
        <v>0</v>
      </c>
      <c r="M20" s="18">
        <v>0</v>
      </c>
      <c r="N20" s="18" t="s">
        <v>17</v>
      </c>
      <c r="O20" s="19">
        <v>3</v>
      </c>
      <c r="P20" s="74"/>
      <c r="Q20" s="75"/>
      <c r="R20" s="75"/>
      <c r="S20" s="75"/>
      <c r="T20" s="76"/>
      <c r="U20" s="77"/>
      <c r="V20" s="75"/>
      <c r="W20" s="75"/>
      <c r="X20" s="75"/>
      <c r="Y20" s="78"/>
      <c r="Z20" s="23">
        <v>13</v>
      </c>
      <c r="AA20" s="21"/>
      <c r="AB20" s="37"/>
    </row>
    <row r="21" spans="1:28" s="4" customFormat="1" ht="12.75" customHeight="1" thickBot="1">
      <c r="A21" s="161">
        <v>15</v>
      </c>
      <c r="B21" s="84"/>
      <c r="C21" s="87" t="s">
        <v>39</v>
      </c>
      <c r="D21" s="89">
        <f>SUM(F21:Y21)-E21</f>
        <v>8</v>
      </c>
      <c r="E21" s="89">
        <f>J21+O21+T21+Y21</f>
        <v>3</v>
      </c>
      <c r="F21" s="36"/>
      <c r="G21" s="18"/>
      <c r="H21" s="18"/>
      <c r="I21" s="18"/>
      <c r="J21" s="20"/>
      <c r="K21" s="17"/>
      <c r="L21" s="18"/>
      <c r="M21" s="18"/>
      <c r="N21" s="18"/>
      <c r="O21" s="19"/>
      <c r="P21" s="74">
        <v>8</v>
      </c>
      <c r="Q21" s="75">
        <v>0</v>
      </c>
      <c r="R21" s="75">
        <v>0</v>
      </c>
      <c r="S21" s="75" t="s">
        <v>47</v>
      </c>
      <c r="T21" s="76">
        <v>3</v>
      </c>
      <c r="U21" s="77"/>
      <c r="V21" s="75"/>
      <c r="W21" s="75"/>
      <c r="X21" s="75"/>
      <c r="Y21" s="78"/>
      <c r="Z21" s="22">
        <v>14</v>
      </c>
      <c r="AA21" s="21"/>
      <c r="AB21" s="37"/>
    </row>
    <row r="22" spans="1:28" s="4" customFormat="1" ht="12.75" customHeight="1" thickBot="1">
      <c r="A22" s="164">
        <v>16</v>
      </c>
      <c r="B22" s="107"/>
      <c r="C22" s="87" t="s">
        <v>61</v>
      </c>
      <c r="D22" s="89">
        <v>36</v>
      </c>
      <c r="E22" s="89">
        <v>6</v>
      </c>
      <c r="F22" s="36"/>
      <c r="G22" s="18"/>
      <c r="H22" s="18"/>
      <c r="I22" s="18"/>
      <c r="J22" s="20"/>
      <c r="K22" s="17"/>
      <c r="L22" s="18"/>
      <c r="M22" s="18"/>
      <c r="N22" s="18"/>
      <c r="O22" s="19"/>
      <c r="P22" s="74">
        <v>8</v>
      </c>
      <c r="Q22" s="75">
        <v>0</v>
      </c>
      <c r="R22" s="75">
        <v>0</v>
      </c>
      <c r="S22" s="75" t="s">
        <v>47</v>
      </c>
      <c r="T22" s="76">
        <v>2</v>
      </c>
      <c r="U22" s="77">
        <v>28</v>
      </c>
      <c r="V22" s="75">
        <v>0</v>
      </c>
      <c r="W22" s="75">
        <v>0</v>
      </c>
      <c r="X22" s="75" t="s">
        <v>47</v>
      </c>
      <c r="Y22" s="78">
        <v>4</v>
      </c>
      <c r="Z22" s="104"/>
      <c r="AA22" s="105"/>
      <c r="AB22" s="106"/>
    </row>
    <row r="23" spans="1:28" s="4" customFormat="1" ht="12.75" customHeight="1" thickBot="1">
      <c r="A23" s="164">
        <v>17</v>
      </c>
      <c r="B23" s="107"/>
      <c r="C23" s="87" t="s">
        <v>43</v>
      </c>
      <c r="D23" s="89">
        <f>SUM(F23:Y23)-E23</f>
        <v>12</v>
      </c>
      <c r="E23" s="89">
        <f>J23+O23+T23+Y23</f>
        <v>4</v>
      </c>
      <c r="F23" s="36"/>
      <c r="G23" s="18"/>
      <c r="H23" s="18"/>
      <c r="I23" s="18"/>
      <c r="J23" s="20"/>
      <c r="K23" s="17"/>
      <c r="L23" s="18"/>
      <c r="M23" s="18"/>
      <c r="N23" s="18"/>
      <c r="O23" s="19"/>
      <c r="P23" s="74"/>
      <c r="Q23" s="75"/>
      <c r="R23" s="75"/>
      <c r="S23" s="75"/>
      <c r="T23" s="76"/>
      <c r="U23" s="77">
        <v>12</v>
      </c>
      <c r="V23" s="75">
        <v>0</v>
      </c>
      <c r="W23" s="75">
        <v>0</v>
      </c>
      <c r="X23" s="75" t="s">
        <v>17</v>
      </c>
      <c r="Y23" s="78">
        <v>4</v>
      </c>
      <c r="Z23" s="104"/>
      <c r="AA23" s="105"/>
      <c r="AB23" s="106"/>
    </row>
    <row r="24" spans="1:28" s="4" customFormat="1" ht="25.5" customHeight="1" thickBot="1">
      <c r="A24" s="164">
        <v>18</v>
      </c>
      <c r="B24" s="112"/>
      <c r="C24" s="113" t="s">
        <v>41</v>
      </c>
      <c r="D24" s="114">
        <f>SUM(F24:Y24)-E24</f>
        <v>8</v>
      </c>
      <c r="E24" s="114">
        <f>J24+O24+T24+Y24</f>
        <v>3</v>
      </c>
      <c r="F24" s="115"/>
      <c r="G24" s="116"/>
      <c r="H24" s="116"/>
      <c r="I24" s="116"/>
      <c r="J24" s="117"/>
      <c r="K24" s="118"/>
      <c r="L24" s="116"/>
      <c r="M24" s="116"/>
      <c r="N24" s="116"/>
      <c r="O24" s="119"/>
      <c r="P24" s="120">
        <v>8</v>
      </c>
      <c r="Q24" s="121">
        <v>0</v>
      </c>
      <c r="R24" s="121">
        <v>0</v>
      </c>
      <c r="S24" s="121" t="s">
        <v>47</v>
      </c>
      <c r="T24" s="122">
        <v>3</v>
      </c>
      <c r="U24" s="123"/>
      <c r="V24" s="121"/>
      <c r="W24" s="121"/>
      <c r="X24" s="121"/>
      <c r="Y24" s="124"/>
      <c r="Z24" s="104">
        <v>6</v>
      </c>
      <c r="AA24" s="105"/>
      <c r="AB24" s="106"/>
    </row>
    <row r="25" spans="1:28" s="4" customFormat="1" ht="19.5" customHeight="1" thickBot="1">
      <c r="A25" s="103"/>
      <c r="B25" s="112"/>
      <c r="C25" s="113"/>
      <c r="D25" s="114">
        <f>SUM(D18:D24)</f>
        <v>130</v>
      </c>
      <c r="E25" s="114">
        <f>SUM(E18:E24)</f>
        <v>34</v>
      </c>
      <c r="F25" s="6">
        <f>SUM(F18:F24)</f>
        <v>28</v>
      </c>
      <c r="G25" s="6"/>
      <c r="H25" s="6"/>
      <c r="I25" s="6"/>
      <c r="J25" s="6">
        <f>SUM(J18:J24)</f>
        <v>7</v>
      </c>
      <c r="K25" s="153">
        <f>SUM(K18:K24)</f>
        <v>28</v>
      </c>
      <c r="L25" s="6"/>
      <c r="M25" s="6"/>
      <c r="N25" s="6"/>
      <c r="O25" s="150">
        <f>SUM(O18:O24)</f>
        <v>7</v>
      </c>
      <c r="P25" s="110">
        <f>SUM(P18:P24)</f>
        <v>34</v>
      </c>
      <c r="Q25" s="110"/>
      <c r="R25" s="110"/>
      <c r="S25" s="110"/>
      <c r="T25" s="110">
        <f>SUM(T18:T24)</f>
        <v>12</v>
      </c>
      <c r="U25" s="154">
        <f>SUM(U18:U24)</f>
        <v>40</v>
      </c>
      <c r="V25" s="110"/>
      <c r="W25" s="110"/>
      <c r="X25" s="110"/>
      <c r="Y25" s="155">
        <f>SUM(Y18:Y24)</f>
        <v>8</v>
      </c>
      <c r="Z25" s="6"/>
      <c r="AA25" s="6"/>
      <c r="AB25" s="150"/>
    </row>
    <row r="26" spans="1:28" s="4" customFormat="1" ht="15.75" customHeight="1" thickBot="1">
      <c r="A26" s="131" t="s">
        <v>62</v>
      </c>
      <c r="B26" s="132"/>
      <c r="C26" s="133"/>
      <c r="D26" s="134">
        <f>F26+K26+P26</f>
        <v>44</v>
      </c>
      <c r="E26" s="134">
        <f>J26+O26+T26</f>
        <v>16</v>
      </c>
      <c r="F26" s="151">
        <f>F29</f>
        <v>12</v>
      </c>
      <c r="G26" s="151">
        <v>0</v>
      </c>
      <c r="H26" s="151">
        <v>0</v>
      </c>
      <c r="I26" s="151">
        <v>0</v>
      </c>
      <c r="J26" s="151">
        <f>J29</f>
        <v>4</v>
      </c>
      <c r="K26" s="151">
        <f>K29</f>
        <v>20</v>
      </c>
      <c r="L26" s="151">
        <v>0</v>
      </c>
      <c r="M26" s="151">
        <v>0</v>
      </c>
      <c r="N26" s="151">
        <v>0</v>
      </c>
      <c r="O26" s="151">
        <f>O29</f>
        <v>8</v>
      </c>
      <c r="P26" s="151">
        <f>P29</f>
        <v>12</v>
      </c>
      <c r="Q26" s="151">
        <v>0</v>
      </c>
      <c r="R26" s="151">
        <v>0</v>
      </c>
      <c r="S26" s="151">
        <v>0</v>
      </c>
      <c r="T26" s="151">
        <f>T29</f>
        <v>4</v>
      </c>
      <c r="U26" s="151"/>
      <c r="V26" s="151"/>
      <c r="W26" s="151"/>
      <c r="X26" s="151"/>
      <c r="Y26" s="151"/>
      <c r="Z26" s="135"/>
      <c r="AA26" s="135"/>
      <c r="AB26" s="135"/>
    </row>
    <row r="27" spans="1:28" s="9" customFormat="1" ht="13.5" thickBot="1">
      <c r="A27" s="166" t="s">
        <v>68</v>
      </c>
      <c r="B27" s="85"/>
      <c r="C27" s="87" t="s">
        <v>31</v>
      </c>
      <c r="D27" s="109">
        <f>SUM(F27:Y27)-E27</f>
        <v>24</v>
      </c>
      <c r="E27" s="109">
        <f>J27+O27+T27+Y27</f>
        <v>8</v>
      </c>
      <c r="F27" s="50"/>
      <c r="G27" s="51"/>
      <c r="H27" s="51"/>
      <c r="I27" s="51"/>
      <c r="J27" s="52"/>
      <c r="K27" s="125">
        <v>12</v>
      </c>
      <c r="L27" s="126">
        <v>0</v>
      </c>
      <c r="M27" s="126">
        <v>0</v>
      </c>
      <c r="N27" s="126" t="s">
        <v>17</v>
      </c>
      <c r="O27" s="127">
        <v>4</v>
      </c>
      <c r="P27" s="50">
        <v>12</v>
      </c>
      <c r="Q27" s="51">
        <v>0</v>
      </c>
      <c r="R27" s="51">
        <v>0</v>
      </c>
      <c r="S27" s="51" t="s">
        <v>17</v>
      </c>
      <c r="T27" s="52">
        <v>4</v>
      </c>
      <c r="U27" s="53"/>
      <c r="V27" s="51"/>
      <c r="W27" s="51"/>
      <c r="X27" s="51"/>
      <c r="Y27" s="54"/>
      <c r="Z27" s="142">
        <v>19</v>
      </c>
      <c r="AA27" s="143"/>
      <c r="AB27" s="144"/>
    </row>
    <row r="28" spans="1:28" s="9" customFormat="1" ht="13.5" thickBot="1">
      <c r="A28" s="8">
        <v>21.22</v>
      </c>
      <c r="B28" s="85"/>
      <c r="C28" s="87" t="s">
        <v>64</v>
      </c>
      <c r="D28" s="89">
        <v>20</v>
      </c>
      <c r="E28" s="89">
        <f>J28+O28+T28+Y28</f>
        <v>8</v>
      </c>
      <c r="F28" s="56">
        <v>12</v>
      </c>
      <c r="G28" s="57">
        <v>0</v>
      </c>
      <c r="H28" s="57">
        <v>0</v>
      </c>
      <c r="I28" s="57" t="s">
        <v>47</v>
      </c>
      <c r="J28" s="58">
        <v>4</v>
      </c>
      <c r="K28" s="61">
        <v>8</v>
      </c>
      <c r="L28" s="62">
        <v>0</v>
      </c>
      <c r="M28" s="62">
        <v>0</v>
      </c>
      <c r="N28" s="62" t="s">
        <v>47</v>
      </c>
      <c r="O28" s="63">
        <v>4</v>
      </c>
      <c r="P28" s="56"/>
      <c r="Q28" s="57"/>
      <c r="R28" s="57"/>
      <c r="S28" s="57"/>
      <c r="T28" s="58"/>
      <c r="U28" s="59"/>
      <c r="V28" s="57"/>
      <c r="W28" s="57"/>
      <c r="X28" s="57"/>
      <c r="Y28" s="60"/>
      <c r="Z28" s="64">
        <v>21</v>
      </c>
      <c r="AA28" s="65"/>
      <c r="AB28" s="66"/>
    </row>
    <row r="29" spans="1:28" s="9" customFormat="1" ht="13.5" thickBot="1">
      <c r="A29" s="145"/>
      <c r="B29" s="85"/>
      <c r="C29" s="87"/>
      <c r="D29" s="89">
        <f>SUM(D27:D28)</f>
        <v>44</v>
      </c>
      <c r="E29" s="89">
        <f>E28+E27</f>
        <v>16</v>
      </c>
      <c r="F29" s="28">
        <f>SUM(F27:F28)</f>
        <v>12</v>
      </c>
      <c r="G29" s="28"/>
      <c r="H29" s="28"/>
      <c r="I29" s="28"/>
      <c r="J29" s="28">
        <f>SUM(J27:J28)</f>
        <v>4</v>
      </c>
      <c r="K29" s="156">
        <f>SUM(K27:K28)</f>
        <v>20</v>
      </c>
      <c r="L29" s="157"/>
      <c r="M29" s="157"/>
      <c r="N29" s="157"/>
      <c r="O29" s="158">
        <f>SUM(O27:O28)</f>
        <v>8</v>
      </c>
      <c r="P29" s="28">
        <f>SUM(P27:P28)</f>
        <v>12</v>
      </c>
      <c r="Q29" s="28"/>
      <c r="R29" s="28"/>
      <c r="S29" s="28"/>
      <c r="T29" s="28">
        <f>SUM(T27:T28)</f>
        <v>4</v>
      </c>
      <c r="U29" s="159"/>
      <c r="V29" s="28"/>
      <c r="W29" s="28"/>
      <c r="X29" s="28"/>
      <c r="Y29" s="55"/>
      <c r="Z29" s="28"/>
      <c r="AA29" s="157"/>
      <c r="AB29" s="158"/>
    </row>
    <row r="30" spans="1:28" ht="12.75" customHeight="1" thickBot="1">
      <c r="A30" s="184" t="s">
        <v>65</v>
      </c>
      <c r="B30" s="185"/>
      <c r="C30" s="185"/>
      <c r="D30" s="152">
        <v>56</v>
      </c>
      <c r="E30" s="152">
        <v>20</v>
      </c>
      <c r="F30" s="152">
        <f>F35</f>
        <v>8</v>
      </c>
      <c r="G30" s="152">
        <v>0</v>
      </c>
      <c r="H30" s="152">
        <v>0</v>
      </c>
      <c r="I30" s="152">
        <v>0</v>
      </c>
      <c r="J30" s="152">
        <f>J35</f>
        <v>3</v>
      </c>
      <c r="K30" s="152">
        <f>K35</f>
        <v>8</v>
      </c>
      <c r="L30" s="152">
        <v>0</v>
      </c>
      <c r="M30" s="152">
        <v>0</v>
      </c>
      <c r="N30" s="152">
        <v>0</v>
      </c>
      <c r="O30" s="152">
        <f>O35</f>
        <v>3</v>
      </c>
      <c r="P30" s="152">
        <f>P35</f>
        <v>20</v>
      </c>
      <c r="Q30" s="152">
        <v>0</v>
      </c>
      <c r="R30" s="152">
        <v>0</v>
      </c>
      <c r="S30" s="152">
        <v>0</v>
      </c>
      <c r="T30" s="152">
        <f>T35</f>
        <v>7</v>
      </c>
      <c r="U30" s="152">
        <f>U35</f>
        <v>20</v>
      </c>
      <c r="V30" s="152">
        <v>0</v>
      </c>
      <c r="W30" s="152">
        <v>0</v>
      </c>
      <c r="X30" s="152">
        <v>0</v>
      </c>
      <c r="Y30" s="152">
        <f>Y35</f>
        <v>7</v>
      </c>
      <c r="Z30" s="147"/>
      <c r="AA30" s="147"/>
      <c r="AB30" s="147"/>
    </row>
    <row r="31" spans="1:28" s="9" customFormat="1" ht="12.75" customHeight="1" thickBot="1">
      <c r="A31" s="165">
        <v>23</v>
      </c>
      <c r="B31" s="87"/>
      <c r="C31" s="87" t="s">
        <v>30</v>
      </c>
      <c r="D31" s="109">
        <f>SUM(F31:Y31)-E31</f>
        <v>12</v>
      </c>
      <c r="E31" s="109">
        <f>J31+O31+T31+Y31</f>
        <v>4</v>
      </c>
      <c r="F31" s="50"/>
      <c r="G31" s="51"/>
      <c r="H31" s="51"/>
      <c r="I31" s="51"/>
      <c r="J31" s="52"/>
      <c r="K31" s="53"/>
      <c r="L31" s="51"/>
      <c r="M31" s="51"/>
      <c r="N31" s="51"/>
      <c r="O31" s="54"/>
      <c r="P31" s="50">
        <v>12</v>
      </c>
      <c r="Q31" s="51">
        <v>0</v>
      </c>
      <c r="R31" s="51">
        <v>0</v>
      </c>
      <c r="S31" s="51" t="s">
        <v>47</v>
      </c>
      <c r="T31" s="52">
        <v>4</v>
      </c>
      <c r="U31" s="53"/>
      <c r="V31" s="51"/>
      <c r="W31" s="51"/>
      <c r="X31" s="51"/>
      <c r="Y31" s="54"/>
      <c r="Z31" s="142"/>
      <c r="AA31" s="146"/>
      <c r="AB31" s="130"/>
    </row>
    <row r="32" spans="1:28" s="9" customFormat="1" ht="12.75" customHeight="1" thickBot="1">
      <c r="A32" s="165" t="s">
        <v>69</v>
      </c>
      <c r="B32" s="85"/>
      <c r="C32" s="87" t="s">
        <v>66</v>
      </c>
      <c r="D32" s="89">
        <f>F32+K32+P32+U32</f>
        <v>24</v>
      </c>
      <c r="E32" s="89">
        <f>J32+O32+T32+Y32</f>
        <v>9</v>
      </c>
      <c r="F32" s="56">
        <v>8</v>
      </c>
      <c r="G32" s="57">
        <v>0</v>
      </c>
      <c r="H32" s="57">
        <v>0</v>
      </c>
      <c r="I32" s="57" t="s">
        <v>17</v>
      </c>
      <c r="J32" s="58">
        <v>3</v>
      </c>
      <c r="K32" s="61">
        <v>8</v>
      </c>
      <c r="L32" s="62">
        <v>0</v>
      </c>
      <c r="M32" s="62">
        <v>0</v>
      </c>
      <c r="N32" s="62" t="s">
        <v>17</v>
      </c>
      <c r="O32" s="63">
        <v>3</v>
      </c>
      <c r="P32" s="56">
        <v>8</v>
      </c>
      <c r="Q32" s="57">
        <v>0</v>
      </c>
      <c r="R32" s="57">
        <v>0</v>
      </c>
      <c r="S32" s="57" t="s">
        <v>17</v>
      </c>
      <c r="T32" s="58">
        <v>3</v>
      </c>
      <c r="U32" s="59"/>
      <c r="V32" s="57"/>
      <c r="W32" s="57"/>
      <c r="X32" s="57"/>
      <c r="Y32" s="60"/>
      <c r="Z32" s="64"/>
      <c r="AA32" s="65">
        <v>24</v>
      </c>
      <c r="AB32" s="66">
        <v>25</v>
      </c>
    </row>
    <row r="33" spans="1:28" s="9" customFormat="1" ht="12.75" customHeight="1" thickBot="1">
      <c r="A33" s="165">
        <v>27</v>
      </c>
      <c r="B33" s="85"/>
      <c r="C33" s="87" t="s">
        <v>44</v>
      </c>
      <c r="D33" s="89">
        <f>SUM(F33:Y33)-E33</f>
        <v>8</v>
      </c>
      <c r="E33" s="89">
        <f>J33+O33+T33+Y33</f>
        <v>3</v>
      </c>
      <c r="F33" s="56"/>
      <c r="G33" s="57"/>
      <c r="H33" s="57"/>
      <c r="I33" s="57"/>
      <c r="J33" s="58"/>
      <c r="K33" s="61"/>
      <c r="L33" s="62"/>
      <c r="M33" s="62"/>
      <c r="N33" s="62"/>
      <c r="O33" s="63"/>
      <c r="P33" s="56"/>
      <c r="Q33" s="57"/>
      <c r="R33" s="57"/>
      <c r="S33" s="57"/>
      <c r="T33" s="58"/>
      <c r="U33" s="59">
        <v>8</v>
      </c>
      <c r="V33" s="57">
        <v>0</v>
      </c>
      <c r="W33" s="57">
        <v>0</v>
      </c>
      <c r="X33" s="57" t="s">
        <v>17</v>
      </c>
      <c r="Y33" s="60">
        <v>3</v>
      </c>
      <c r="Z33" s="64"/>
      <c r="AA33" s="65"/>
      <c r="AB33" s="66"/>
    </row>
    <row r="34" spans="1:28" s="4" customFormat="1" ht="12.75" customHeight="1" thickBot="1">
      <c r="A34" s="164">
        <v>28</v>
      </c>
      <c r="B34" s="112"/>
      <c r="C34" s="113" t="s">
        <v>40</v>
      </c>
      <c r="D34" s="114">
        <f>SUM(F34:Y34)-E34</f>
        <v>12</v>
      </c>
      <c r="E34" s="114">
        <f>J34+O34+T34+Y34</f>
        <v>4</v>
      </c>
      <c r="F34" s="115"/>
      <c r="G34" s="116"/>
      <c r="H34" s="116"/>
      <c r="I34" s="116"/>
      <c r="J34" s="117"/>
      <c r="K34" s="118"/>
      <c r="L34" s="116"/>
      <c r="M34" s="116"/>
      <c r="N34" s="116"/>
      <c r="O34" s="119"/>
      <c r="P34" s="120"/>
      <c r="Q34" s="121"/>
      <c r="R34" s="121"/>
      <c r="S34" s="121"/>
      <c r="T34" s="122"/>
      <c r="U34" s="123">
        <v>12</v>
      </c>
      <c r="V34" s="121">
        <v>0</v>
      </c>
      <c r="W34" s="121">
        <v>0</v>
      </c>
      <c r="X34" s="121" t="s">
        <v>17</v>
      </c>
      <c r="Y34" s="124">
        <v>4</v>
      </c>
      <c r="Z34" s="104"/>
      <c r="AA34" s="105"/>
      <c r="AB34" s="106"/>
    </row>
    <row r="35" spans="1:28" s="4" customFormat="1" ht="12.75" customHeight="1" thickBot="1">
      <c r="A35" s="103"/>
      <c r="B35" s="112"/>
      <c r="C35" s="113"/>
      <c r="D35" s="114">
        <f>SUM(D31:D34)</f>
        <v>56</v>
      </c>
      <c r="E35" s="114">
        <f>J35+O35+T35+Y35</f>
        <v>20</v>
      </c>
      <c r="F35" s="6">
        <f>SUM(F31:F34)</f>
        <v>8</v>
      </c>
      <c r="G35" s="6"/>
      <c r="H35" s="6"/>
      <c r="I35" s="6"/>
      <c r="J35" s="6">
        <f>SUM(J31:J34)</f>
        <v>3</v>
      </c>
      <c r="K35" s="153">
        <f>SUM(K31:K34)</f>
        <v>8</v>
      </c>
      <c r="L35" s="6"/>
      <c r="M35" s="6"/>
      <c r="N35" s="6"/>
      <c r="O35" s="150">
        <f>SUM(O31:O34)</f>
        <v>3</v>
      </c>
      <c r="P35" s="110">
        <f>SUM(P31:P34)</f>
        <v>20</v>
      </c>
      <c r="Q35" s="110"/>
      <c r="R35" s="110"/>
      <c r="S35" s="110"/>
      <c r="T35" s="110">
        <f>SUM(T31:T34)</f>
        <v>7</v>
      </c>
      <c r="U35" s="154">
        <f>SUM(U31:U34)</f>
        <v>20</v>
      </c>
      <c r="V35" s="110"/>
      <c r="W35" s="110"/>
      <c r="X35" s="110"/>
      <c r="Y35" s="155">
        <f>SUM(Y31:Y34)</f>
        <v>7</v>
      </c>
      <c r="Z35" s="6"/>
      <c r="AA35" s="6"/>
      <c r="AB35" s="150"/>
    </row>
    <row r="36" spans="1:28" ht="12.75" customHeight="1" thickBot="1">
      <c r="A36" s="184" t="s">
        <v>42</v>
      </c>
      <c r="B36" s="185"/>
      <c r="C36" s="185"/>
      <c r="D36" s="147">
        <v>0</v>
      </c>
      <c r="E36" s="147">
        <v>10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52">
        <v>0</v>
      </c>
      <c r="V36" s="152">
        <v>0</v>
      </c>
      <c r="W36" s="152">
        <v>0</v>
      </c>
      <c r="X36" s="152">
        <v>0</v>
      </c>
      <c r="Y36" s="152">
        <v>10</v>
      </c>
      <c r="Z36" s="147"/>
      <c r="AA36" s="147"/>
      <c r="AB36" s="147"/>
    </row>
    <row r="37" spans="1:28" s="4" customFormat="1" ht="12.75" customHeight="1" thickBot="1">
      <c r="A37" s="103">
        <v>29</v>
      </c>
      <c r="B37" s="85"/>
      <c r="C37" s="87" t="s">
        <v>42</v>
      </c>
      <c r="D37" s="109">
        <v>0</v>
      </c>
      <c r="E37" s="109">
        <v>10</v>
      </c>
      <c r="F37" s="67"/>
      <c r="G37" s="14"/>
      <c r="H37" s="14"/>
      <c r="I37" s="14"/>
      <c r="J37" s="16"/>
      <c r="K37" s="13"/>
      <c r="L37" s="14"/>
      <c r="M37" s="14"/>
      <c r="N37" s="14"/>
      <c r="O37" s="15"/>
      <c r="P37" s="68"/>
      <c r="Q37" s="69"/>
      <c r="R37" s="69"/>
      <c r="S37" s="69"/>
      <c r="T37" s="70"/>
      <c r="U37" s="71">
        <v>0</v>
      </c>
      <c r="V37" s="69">
        <v>0</v>
      </c>
      <c r="W37" s="69">
        <v>0</v>
      </c>
      <c r="X37" s="69" t="s">
        <v>47</v>
      </c>
      <c r="Y37" s="72">
        <v>10</v>
      </c>
      <c r="Z37" s="148"/>
      <c r="AA37" s="149"/>
      <c r="AB37" s="150"/>
    </row>
    <row r="38" spans="1:28" s="4" customFormat="1" ht="12.75" customHeight="1" thickBot="1">
      <c r="A38" s="177" t="s">
        <v>23</v>
      </c>
      <c r="B38" s="178"/>
      <c r="C38" s="179"/>
      <c r="D38" s="136">
        <f>D30+D26+D17+D8</f>
        <v>374</v>
      </c>
      <c r="E38" s="136">
        <f>E37+E30+E26+E17+E8</f>
        <v>120</v>
      </c>
      <c r="F38" s="136">
        <f>F35+F29+F25+F16</f>
        <v>100</v>
      </c>
      <c r="G38" s="136">
        <f>G30+G26+G17+G8</f>
        <v>0</v>
      </c>
      <c r="H38" s="136">
        <f>H30+H26+H17+H8</f>
        <v>0</v>
      </c>
      <c r="I38" s="136"/>
      <c r="J38" s="136">
        <f>J35+J29+J25+J16</f>
        <v>28</v>
      </c>
      <c r="K38" s="136">
        <f>K35+K29+K25+K16</f>
        <v>84</v>
      </c>
      <c r="L38" s="136">
        <f>L30+L26+L17+L8</f>
        <v>0</v>
      </c>
      <c r="M38" s="136">
        <f>M30+M26+M16</f>
        <v>16</v>
      </c>
      <c r="N38" s="136"/>
      <c r="O38" s="136">
        <f>O35+O29+O25+O16</f>
        <v>31</v>
      </c>
      <c r="P38" s="136">
        <f>P35+P29+P25+P16</f>
        <v>86</v>
      </c>
      <c r="Q38" s="136">
        <v>0</v>
      </c>
      <c r="R38" s="136">
        <f>R16</f>
        <v>16</v>
      </c>
      <c r="S38" s="136"/>
      <c r="T38" s="136">
        <f>T35+T29+T25+T16</f>
        <v>32</v>
      </c>
      <c r="U38" s="136">
        <f>U35+U25+U16</f>
        <v>72</v>
      </c>
      <c r="V38" s="136">
        <v>0</v>
      </c>
      <c r="W38" s="136">
        <v>0</v>
      </c>
      <c r="X38" s="136"/>
      <c r="Y38" s="151">
        <f>Y36+Y35+Y25+Y16</f>
        <v>29</v>
      </c>
      <c r="Z38" s="6"/>
      <c r="AA38" s="6"/>
      <c r="AB38" s="6"/>
    </row>
    <row r="39" spans="1:28" s="4" customFormat="1" ht="12.75" customHeight="1">
      <c r="A39" s="5"/>
      <c r="B39" s="5"/>
      <c r="C39" s="80" t="s">
        <v>14</v>
      </c>
      <c r="D39" s="79"/>
      <c r="E39" s="34"/>
      <c r="F39" s="79"/>
      <c r="G39" s="35"/>
      <c r="H39" s="35"/>
      <c r="I39" s="35">
        <f>COUNTIF(I9:I38,"s")</f>
        <v>0</v>
      </c>
      <c r="J39" s="35"/>
      <c r="K39" s="35"/>
      <c r="L39" s="35"/>
      <c r="M39" s="35"/>
      <c r="N39" s="35">
        <f>COUNTIF(N9:N38,"s")</f>
        <v>0</v>
      </c>
      <c r="O39" s="35"/>
      <c r="P39" s="35"/>
      <c r="Q39" s="35"/>
      <c r="R39" s="35"/>
      <c r="S39" s="35">
        <f>COUNTIF(S9:S38,"s")</f>
        <v>0</v>
      </c>
      <c r="T39" s="35"/>
      <c r="U39" s="35"/>
      <c r="V39" s="35"/>
      <c r="W39" s="35"/>
      <c r="X39" s="35">
        <f>COUNTIF(X9:X38,"s")</f>
        <v>0</v>
      </c>
      <c r="Y39" s="35"/>
      <c r="Z39" s="6"/>
      <c r="AA39" s="6"/>
      <c r="AB39" s="6"/>
    </row>
    <row r="40" spans="1:28" s="4" customFormat="1" ht="12.75" customHeight="1">
      <c r="A40" s="5"/>
      <c r="B40" s="5"/>
      <c r="C40" s="81" t="s">
        <v>15</v>
      </c>
      <c r="D40" s="29"/>
      <c r="E40" s="30"/>
      <c r="F40" s="29"/>
      <c r="G40" s="3"/>
      <c r="H40" s="3"/>
      <c r="I40" s="3">
        <f>COUNTIF(I9:I38,"v")</f>
        <v>5</v>
      </c>
      <c r="J40" s="3"/>
      <c r="K40" s="3"/>
      <c r="L40" s="3"/>
      <c r="M40" s="3"/>
      <c r="N40" s="3">
        <f>COUNTIF(N9:N38,"v")</f>
        <v>4</v>
      </c>
      <c r="O40" s="3"/>
      <c r="P40" s="3"/>
      <c r="Q40" s="3"/>
      <c r="R40" s="3"/>
      <c r="S40" s="3">
        <f>COUNTIF(S9:S38,"v")</f>
        <v>3</v>
      </c>
      <c r="T40" s="3"/>
      <c r="U40" s="3"/>
      <c r="V40" s="3"/>
      <c r="W40" s="3"/>
      <c r="X40" s="3">
        <f>COUNTIF(X9:X38,"v")</f>
        <v>3</v>
      </c>
      <c r="Y40" s="3"/>
      <c r="Z40" s="6"/>
      <c r="AA40" s="6"/>
      <c r="AB40" s="6"/>
    </row>
    <row r="41" spans="1:28" s="4" customFormat="1" ht="12.75" customHeight="1">
      <c r="A41" s="5"/>
      <c r="B41" s="5"/>
      <c r="C41" s="81" t="s">
        <v>46</v>
      </c>
      <c r="D41" s="29"/>
      <c r="E41" s="30"/>
      <c r="F41" s="29"/>
      <c r="G41" s="3"/>
      <c r="H41" s="3"/>
      <c r="I41" s="3">
        <v>2</v>
      </c>
      <c r="J41" s="3"/>
      <c r="K41" s="3"/>
      <c r="L41" s="3"/>
      <c r="M41" s="3"/>
      <c r="N41" s="3">
        <v>4</v>
      </c>
      <c r="O41" s="3"/>
      <c r="P41" s="3"/>
      <c r="Q41" s="3"/>
      <c r="R41" s="3"/>
      <c r="S41" s="3">
        <f>COUNTIF(S9:S38,"é")</f>
        <v>6</v>
      </c>
      <c r="T41" s="3"/>
      <c r="U41" s="3"/>
      <c r="V41" s="3"/>
      <c r="W41" s="3"/>
      <c r="X41" s="3">
        <f>COUNTIF(X9:X38,"é")</f>
        <v>3</v>
      </c>
      <c r="Y41" s="3"/>
      <c r="Z41" s="6"/>
      <c r="AA41" s="6"/>
      <c r="AB41" s="6"/>
    </row>
    <row r="42" spans="1:28" ht="12.75" customHeight="1" thickBot="1">
      <c r="A42" s="5"/>
      <c r="B42" s="5"/>
      <c r="C42" s="82" t="s">
        <v>18</v>
      </c>
      <c r="D42" s="31"/>
      <c r="E42" s="32"/>
      <c r="F42" s="31"/>
      <c r="G42" s="33"/>
      <c r="H42" s="33"/>
      <c r="I42" s="33">
        <f>COUNTIF(I9:I37,"e")</f>
        <v>0</v>
      </c>
      <c r="J42" s="33"/>
      <c r="K42" s="33"/>
      <c r="L42" s="33"/>
      <c r="M42" s="33"/>
      <c r="N42" s="33">
        <f>COUNTIF(N9:N37,"e")</f>
        <v>0</v>
      </c>
      <c r="O42" s="33"/>
      <c r="P42" s="33"/>
      <c r="Q42" s="33"/>
      <c r="R42" s="33"/>
      <c r="S42" s="33">
        <f>COUNTIF(S9:S37,"e")</f>
        <v>0</v>
      </c>
      <c r="T42" s="33"/>
      <c r="U42" s="33"/>
      <c r="V42" s="33"/>
      <c r="W42" s="33"/>
      <c r="X42" s="33">
        <f>COUNTIF(X9:X37,"e")</f>
        <v>0</v>
      </c>
      <c r="Y42" s="33"/>
      <c r="Z42" s="6"/>
      <c r="AA42" s="6"/>
      <c r="AB42" s="6"/>
    </row>
    <row r="43" spans="1:28" ht="12.75" customHeight="1">
      <c r="A43" s="4"/>
      <c r="B43" s="5"/>
      <c r="C43" s="10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s="4" customFormat="1" ht="12.75" customHeight="1">
      <c r="A44" s="172" t="s">
        <v>19</v>
      </c>
      <c r="B44" s="173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6"/>
      <c r="V44" s="26"/>
      <c r="W44" s="26"/>
      <c r="X44" s="26"/>
      <c r="Y44" s="26"/>
      <c r="Z44" s="11"/>
      <c r="AA44" s="11"/>
      <c r="AB44" s="11"/>
    </row>
    <row r="45" spans="2:32" ht="12.75" customHeight="1">
      <c r="B45" s="100" t="s">
        <v>6</v>
      </c>
      <c r="C45" s="101" t="s">
        <v>48</v>
      </c>
      <c r="D45" s="99"/>
      <c r="E45" s="99"/>
      <c r="F45" s="99"/>
      <c r="G45" s="99"/>
      <c r="H45" s="99"/>
      <c r="I45" s="99"/>
      <c r="J45" s="99"/>
      <c r="K45" s="99"/>
      <c r="L45" s="99"/>
      <c r="AC45" s="4"/>
      <c r="AD45" s="4"/>
      <c r="AE45" s="4"/>
      <c r="AF45" s="4"/>
    </row>
    <row r="46" spans="2:32" ht="12.75" customHeight="1">
      <c r="B46" s="100" t="s">
        <v>7</v>
      </c>
      <c r="C46" s="101" t="s">
        <v>49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AC46" s="4"/>
      <c r="AD46" s="4"/>
      <c r="AE46" s="4"/>
      <c r="AF46" s="4"/>
    </row>
    <row r="47" spans="2:32" ht="12.75" customHeight="1">
      <c r="B47" s="100" t="s">
        <v>8</v>
      </c>
      <c r="C47" s="101" t="s">
        <v>50</v>
      </c>
      <c r="D47" s="102"/>
      <c r="E47" s="102"/>
      <c r="F47" s="102"/>
      <c r="AC47" s="4"/>
      <c r="AD47" s="4"/>
      <c r="AE47" s="4"/>
      <c r="AF47" s="4"/>
    </row>
    <row r="48" spans="2:32" ht="12.75" customHeight="1">
      <c r="B48" s="100"/>
      <c r="C48" s="101"/>
      <c r="AC48" s="4"/>
      <c r="AD48" s="4"/>
      <c r="AE48" s="4"/>
      <c r="AF48" s="4"/>
    </row>
    <row r="49" spans="2:3" ht="12.75" customHeight="1">
      <c r="B49" s="100" t="s">
        <v>51</v>
      </c>
      <c r="C49" s="101" t="s">
        <v>52</v>
      </c>
    </row>
    <row r="50" spans="2:3" ht="12.75" customHeight="1">
      <c r="B50" s="100" t="s">
        <v>53</v>
      </c>
      <c r="C50" s="101" t="s">
        <v>54</v>
      </c>
    </row>
    <row r="51" spans="2:3" ht="12.75" customHeight="1">
      <c r="B51" s="100" t="s">
        <v>55</v>
      </c>
      <c r="C51" s="101" t="s">
        <v>56</v>
      </c>
    </row>
  </sheetData>
  <mergeCells count="21">
    <mergeCell ref="P6:T6"/>
    <mergeCell ref="D1:AB1"/>
    <mergeCell ref="A38:C38"/>
    <mergeCell ref="A4:Y4"/>
    <mergeCell ref="A8:C8"/>
    <mergeCell ref="A36:C36"/>
    <mergeCell ref="F5:Y5"/>
    <mergeCell ref="Z5:AB6"/>
    <mergeCell ref="A30:C30"/>
    <mergeCell ref="D5:D6"/>
    <mergeCell ref="E5:E6"/>
    <mergeCell ref="A3:Y3"/>
    <mergeCell ref="U6:Y6"/>
    <mergeCell ref="A44:B44"/>
    <mergeCell ref="Z3:AB3"/>
    <mergeCell ref="Z7:AB7"/>
    <mergeCell ref="A5:A6"/>
    <mergeCell ref="B5:B6"/>
    <mergeCell ref="C5:C6"/>
    <mergeCell ref="F6:J6"/>
    <mergeCell ref="K6:O6"/>
  </mergeCells>
  <printOptions/>
  <pageMargins left="0.984251968503937" right="0.984251968503937" top="0.5905511811023623" bottom="0.5905511811023623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horvath</cp:lastModifiedBy>
  <cp:lastPrinted>2009-01-07T08:48:08Z</cp:lastPrinted>
  <dcterms:created xsi:type="dcterms:W3CDTF">2006-03-29T07:49:40Z</dcterms:created>
  <dcterms:modified xsi:type="dcterms:W3CDTF">2009-09-25T04:58:34Z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